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007"/>
  <workbookPr autoCompressPictures="0"/>
  <bookViews>
    <workbookView xWindow="0" yWindow="0" windowWidth="20500" windowHeight="7160"/>
  </bookViews>
  <sheets>
    <sheet name="budgets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8" i="1" l="1"/>
  <c r="D107" i="1"/>
  <c r="D106" i="1"/>
  <c r="D105" i="1"/>
  <c r="D104" i="1"/>
  <c r="D103" i="1"/>
  <c r="D102" i="1"/>
  <c r="D101" i="1"/>
  <c r="D100" i="1"/>
  <c r="D99" i="1"/>
  <c r="D98" i="1"/>
  <c r="B37" i="1"/>
  <c r="B22" i="1"/>
  <c r="I13" i="1"/>
  <c r="B88" i="1"/>
  <c r="B76" i="1"/>
  <c r="B63" i="1"/>
  <c r="B51" i="1"/>
  <c r="B10" i="1"/>
  <c r="B17" i="1"/>
  <c r="I8" i="1"/>
  <c r="J8" i="1"/>
  <c r="J13" i="1"/>
  <c r="K13" i="1"/>
  <c r="I7" i="1"/>
  <c r="I12" i="1"/>
  <c r="I11" i="1"/>
  <c r="K8" i="1"/>
  <c r="K11" i="1"/>
  <c r="J11" i="1"/>
  <c r="J12" i="1"/>
  <c r="K12" i="1"/>
  <c r="K7" i="1"/>
  <c r="J7" i="1"/>
  <c r="I9" i="1"/>
  <c r="J9" i="1"/>
  <c r="K9" i="1"/>
</calcChain>
</file>

<file path=xl/sharedStrings.xml><?xml version="1.0" encoding="utf-8"?>
<sst xmlns="http://schemas.openxmlformats.org/spreadsheetml/2006/main" count="139" uniqueCount="70">
  <si>
    <t>Livestock CRP</t>
  </si>
  <si>
    <t>Budgeting comms, km, open access, research data management, and IP/IA</t>
  </si>
  <si>
    <t>Management costs</t>
  </si>
  <si>
    <t>Communications and engagement</t>
  </si>
  <si>
    <t>Open access journal payments</t>
  </si>
  <si>
    <t>CRP data portal</t>
  </si>
  <si>
    <t>CRP information products repository</t>
  </si>
  <si>
    <t>Data open access support to CRP/projects/partners</t>
  </si>
  <si>
    <t>Integration of data across CRP activities to facilitate advanced analysis and meta-analyses</t>
  </si>
  <si>
    <t>Open access and research data management</t>
  </si>
  <si>
    <t>Intellectual assets</t>
  </si>
  <si>
    <t>Annual reporting</t>
  </si>
  <si>
    <t>Annual CRP review/planning event</t>
  </si>
  <si>
    <t>Feeds Flagship costs</t>
  </si>
  <si>
    <t>Genetics Flagship costs</t>
  </si>
  <si>
    <t>Health Flagship costs</t>
  </si>
  <si>
    <t>Environment Flagship costs</t>
  </si>
  <si>
    <t>Livelihoods Flagship costs</t>
  </si>
  <si>
    <t>subtotal</t>
  </si>
  <si>
    <t>Management Total</t>
  </si>
  <si>
    <t>Flagships Total</t>
  </si>
  <si>
    <t>Component Total</t>
  </si>
  <si>
    <t>Summary: Communications and engagement</t>
  </si>
  <si>
    <t>Summary: Intellectual assets</t>
  </si>
  <si>
    <t>Ideally budgeted into bilateral projects</t>
  </si>
  <si>
    <t>Ideally partially budgeted into bilateral projects</t>
  </si>
  <si>
    <t>Summary</t>
  </si>
  <si>
    <t>Summary: Open access and research data management*</t>
  </si>
  <si>
    <t>* Maximum (reduce components which have bilateral project budget)</t>
  </si>
  <si>
    <t>For 2017 we had proposed 5million for management &amp; cross-cutting (2.5 + 2.5)</t>
  </si>
  <si>
    <t>Note (for %'s next to figures):</t>
  </si>
  <si>
    <t>% total budget</t>
  </si>
  <si>
    <t>% W1/W2 budget</t>
  </si>
  <si>
    <t>(average for FP)</t>
  </si>
  <si>
    <t>Total budget 2017 43.3 million with approx 20.2 million from W1 &amp; W2</t>
  </si>
  <si>
    <t>Data curation &amp; open access support</t>
  </si>
  <si>
    <t>(10 articles - priority to cross-cutting CRP high-impact)</t>
  </si>
  <si>
    <t>Open access journal payments (USD 3k each)</t>
  </si>
  <si>
    <t>Flagship workshops (USD 10K each)</t>
  </si>
  <si>
    <t>Flagship comms support (time)</t>
  </si>
  <si>
    <t>Flagship products (reports, etc)</t>
  </si>
  <si>
    <t>editing, design, publishing various report types, some may be in bilateral projects</t>
  </si>
  <si>
    <t>time for different inputs: facilitation, reporting, awareness, media</t>
  </si>
  <si>
    <t>staff time</t>
  </si>
  <si>
    <t>Item</t>
  </si>
  <si>
    <t>Item cost</t>
  </si>
  <si>
    <t>number</t>
  </si>
  <si>
    <t>Total</t>
  </si>
  <si>
    <t>open access journal</t>
  </si>
  <si>
    <t>other reports</t>
  </si>
  <si>
    <t>research report</t>
  </si>
  <si>
    <t>research/policy brief</t>
  </si>
  <si>
    <t>face to face and 2 virtual workshop</t>
  </si>
  <si>
    <t>papers/posters to conferences</t>
  </si>
  <si>
    <t>dedicated collaboration space</t>
  </si>
  <si>
    <t>media event/campaign</t>
  </si>
  <si>
    <t>open access article fees</t>
  </si>
  <si>
    <t>data resources curated to portal</t>
  </si>
  <si>
    <t>legal advice</t>
  </si>
  <si>
    <t>EXAMPLE COSTS</t>
  </si>
  <si>
    <t>EXAMPLE COSTS SEE BELOW</t>
  </si>
  <si>
    <t>15% linda opati</t>
  </si>
  <si>
    <t>ILRI IP advice</t>
  </si>
  <si>
    <t>Partners IP advice</t>
  </si>
  <si>
    <t>4 partners 4K each</t>
  </si>
  <si>
    <t>Flagship high profile outcome and dissemination</t>
  </si>
  <si>
    <t>Flagship wiki support (time)</t>
  </si>
  <si>
    <t>Open access journal hosting and management</t>
  </si>
  <si>
    <t>CRP comms products</t>
  </si>
  <si>
    <t>CRP comms staff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</si>
</sst>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164" fontId="2" fillId="0" borderId="0" xfId="1" applyNumberFormat="1" applyFont="1"/>
    <xf numFmtId="164" fontId="5" fillId="0" borderId="0" xfId="1" applyNumberFormat="1" applyFont="1"/>
    <xf numFmtId="0" fontId="6" fillId="0" borderId="0" xfId="0" applyFont="1"/>
    <xf numFmtId="0" fontId="3" fillId="0" borderId="0" xfId="0" applyFont="1" applyFill="1"/>
    <xf numFmtId="164" fontId="3" fillId="0" borderId="0" xfId="1" applyNumberFormat="1" applyFont="1" applyFill="1"/>
    <xf numFmtId="0" fontId="5" fillId="0" borderId="0" xfId="0" applyFont="1" applyFill="1" applyAlignment="1">
      <alignment horizontal="left" vertical="center"/>
    </xf>
    <xf numFmtId="164" fontId="5" fillId="0" borderId="0" xfId="1" applyNumberFormat="1" applyFont="1" applyFill="1"/>
    <xf numFmtId="0" fontId="5" fillId="0" borderId="0" xfId="0" applyFont="1" applyFill="1" applyAlignment="1">
      <alignment horizontal="left"/>
    </xf>
    <xf numFmtId="0" fontId="7" fillId="0" borderId="0" xfId="0" applyFont="1"/>
    <xf numFmtId="165" fontId="2" fillId="0" borderId="0" xfId="0" applyNumberFormat="1" applyFont="1"/>
    <xf numFmtId="0" fontId="2" fillId="2" borderId="0" xfId="0" applyFont="1" applyFill="1" applyAlignment="1">
      <alignment wrapText="1"/>
    </xf>
    <xf numFmtId="0" fontId="2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2" fillId="3" borderId="0" xfId="0" applyFont="1" applyFill="1"/>
    <xf numFmtId="0" fontId="4" fillId="3" borderId="0" xfId="0" applyFont="1" applyFill="1"/>
    <xf numFmtId="3" fontId="2" fillId="3" borderId="0" xfId="0" applyNumberFormat="1" applyFont="1" applyFill="1"/>
    <xf numFmtId="0" fontId="3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7" fillId="3" borderId="0" xfId="0" applyFont="1" applyFill="1"/>
    <xf numFmtId="0" fontId="2" fillId="3" borderId="0" xfId="0" applyFont="1" applyFill="1" applyAlignment="1">
      <alignment horizontal="left"/>
    </xf>
    <xf numFmtId="0" fontId="2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/>
    </xf>
    <xf numFmtId="0" fontId="5" fillId="3" borderId="0" xfId="0" applyFont="1" applyFill="1" applyAlignment="1">
      <alignment vertical="center"/>
    </xf>
    <xf numFmtId="0" fontId="5" fillId="3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tabSelected="1" workbookViewId="0">
      <selection activeCell="A25" sqref="A25:H89"/>
    </sheetView>
  </sheetViews>
  <sheetFormatPr baseColWidth="10" defaultColWidth="8.83203125" defaultRowHeight="14" x14ac:dyDescent="0"/>
  <cols>
    <col min="1" max="1" width="49" style="1" customWidth="1"/>
    <col min="2" max="2" width="14.6640625" style="1" customWidth="1"/>
    <col min="3" max="6" width="8.83203125" style="1"/>
    <col min="7" max="7" width="7.5" style="1" customWidth="1"/>
    <col min="8" max="8" width="51.6640625" style="1" bestFit="1" customWidth="1"/>
    <col min="9" max="9" width="10.6640625" style="1" customWidth="1"/>
    <col min="10" max="10" width="14.1640625" style="1" customWidth="1"/>
    <col min="11" max="11" width="16.5" style="1" customWidth="1"/>
    <col min="12" max="12" width="15.1640625" style="1" bestFit="1" customWidth="1"/>
    <col min="13" max="16384" width="8.83203125" style="1"/>
  </cols>
  <sheetData>
    <row r="1" spans="1:12" ht="20">
      <c r="A1" s="11" t="s">
        <v>0</v>
      </c>
    </row>
    <row r="2" spans="1:12" ht="20">
      <c r="A2" s="11" t="s">
        <v>1</v>
      </c>
    </row>
    <row r="3" spans="1:12">
      <c r="A3" s="1" t="s">
        <v>60</v>
      </c>
    </row>
    <row r="5" spans="1:12" ht="20">
      <c r="A5" s="8" t="s">
        <v>2</v>
      </c>
      <c r="H5" s="8" t="s">
        <v>26</v>
      </c>
    </row>
    <row r="6" spans="1:12">
      <c r="A6" s="3" t="s">
        <v>3</v>
      </c>
      <c r="B6" s="9"/>
      <c r="J6" s="1" t="s">
        <v>31</v>
      </c>
      <c r="K6" s="1" t="s">
        <v>32</v>
      </c>
    </row>
    <row r="7" spans="1:12">
      <c r="A7" s="2" t="s">
        <v>68</v>
      </c>
      <c r="B7" s="9">
        <v>60000</v>
      </c>
      <c r="C7" s="17"/>
      <c r="H7" s="12" t="s">
        <v>19</v>
      </c>
      <c r="I7" s="13">
        <f>B10+B17+B22</f>
        <v>432000</v>
      </c>
      <c r="J7" s="18">
        <f>I7/5000000*100</f>
        <v>8.64</v>
      </c>
      <c r="K7" s="18">
        <f>I7/5000000*100</f>
        <v>8.64</v>
      </c>
    </row>
    <row r="8" spans="1:12">
      <c r="A8" s="1" t="s">
        <v>69</v>
      </c>
      <c r="B8" s="9">
        <v>120000</v>
      </c>
      <c r="H8" s="12" t="s">
        <v>20</v>
      </c>
      <c r="I8" s="13">
        <f>B37+B51+B63+B76+B88</f>
        <v>591400</v>
      </c>
      <c r="J8" s="18">
        <f>I8/38300000*100</f>
        <v>1.5441253263707573</v>
      </c>
      <c r="K8" s="18">
        <f>I8/(20200000-500000)*100</f>
        <v>3.002030456852792</v>
      </c>
      <c r="L8" s="1" t="s">
        <v>33</v>
      </c>
    </row>
    <row r="9" spans="1:12">
      <c r="A9" s="2" t="s">
        <v>12</v>
      </c>
      <c r="B9" s="9">
        <v>60000</v>
      </c>
      <c r="H9" s="12" t="s">
        <v>21</v>
      </c>
      <c r="I9" s="13">
        <f>SUM(I7:I8)</f>
        <v>1023400</v>
      </c>
      <c r="J9" s="18">
        <f>I9/43300000*100</f>
        <v>2.3635103926097001</v>
      </c>
      <c r="K9" s="18">
        <f>I9/20200000*100</f>
        <v>5.0663366336633668</v>
      </c>
    </row>
    <row r="10" spans="1:12">
      <c r="A10" s="21" t="s">
        <v>18</v>
      </c>
      <c r="B10" s="10">
        <f>SUM(B6:B9)</f>
        <v>240000</v>
      </c>
      <c r="H10" s="12"/>
      <c r="I10" s="13"/>
      <c r="J10" s="18"/>
      <c r="K10" s="18"/>
    </row>
    <row r="11" spans="1:12">
      <c r="A11" s="3" t="s">
        <v>9</v>
      </c>
      <c r="B11" s="9"/>
      <c r="H11" s="14" t="s">
        <v>22</v>
      </c>
      <c r="I11" s="15">
        <f>B10+SUM(B27:B30)+SUM(B41:B45)+SUM(B55:B57)+SUM(B67:B70)+SUM(B80:B82)</f>
        <v>512400</v>
      </c>
      <c r="J11" s="18">
        <f>I11/43300000*100</f>
        <v>1.1833718244803695</v>
      </c>
      <c r="K11" s="18">
        <f>I11/20200000*100</f>
        <v>2.5366336633663367</v>
      </c>
    </row>
    <row r="12" spans="1:12">
      <c r="A12" s="6" t="s">
        <v>6</v>
      </c>
      <c r="B12" s="9">
        <v>24000</v>
      </c>
      <c r="H12" s="14" t="s">
        <v>27</v>
      </c>
      <c r="I12" s="15">
        <f>B17+B32+B34+B47+B48+B59+B60+B72+B73+B84+B85</f>
        <v>441000</v>
      </c>
      <c r="J12" s="18">
        <f t="shared" ref="J12:J13" si="0">I12/43300000*100</f>
        <v>1.0184757505773672</v>
      </c>
      <c r="K12" s="18">
        <f t="shared" ref="K12:K13" si="1">I12/20200000*100</f>
        <v>2.1831683168316829</v>
      </c>
    </row>
    <row r="13" spans="1:12">
      <c r="A13" s="6" t="s">
        <v>4</v>
      </c>
      <c r="B13" s="9">
        <v>30000</v>
      </c>
      <c r="C13" s="17" t="s">
        <v>36</v>
      </c>
      <c r="H13" s="16" t="s">
        <v>23</v>
      </c>
      <c r="I13" s="15">
        <f>B22+B36+B50+B62+B75+B87</f>
        <v>60000</v>
      </c>
      <c r="J13" s="18">
        <f t="shared" si="0"/>
        <v>0.13856812933025403</v>
      </c>
      <c r="K13" s="18">
        <f t="shared" si="1"/>
        <v>0.29702970297029702</v>
      </c>
    </row>
    <row r="14" spans="1:12">
      <c r="A14" s="6" t="s">
        <v>5</v>
      </c>
      <c r="B14" s="9">
        <v>18000</v>
      </c>
      <c r="H14" s="1" t="s">
        <v>28</v>
      </c>
    </row>
    <row r="15" spans="1:12">
      <c r="A15" s="6" t="s">
        <v>7</v>
      </c>
      <c r="B15" s="9">
        <v>48000</v>
      </c>
      <c r="H15" s="20" t="s">
        <v>30</v>
      </c>
      <c r="I15" s="19"/>
      <c r="J15" s="19"/>
    </row>
    <row r="16" spans="1:12" ht="28">
      <c r="A16" s="7" t="s">
        <v>8</v>
      </c>
      <c r="B16" s="9">
        <v>24000</v>
      </c>
      <c r="H16" s="1" t="s">
        <v>29</v>
      </c>
    </row>
    <row r="17" spans="1:8">
      <c r="A17" s="21" t="s">
        <v>18</v>
      </c>
      <c r="B17" s="10">
        <f>SUM(B12:B16)</f>
        <v>144000</v>
      </c>
      <c r="H17" s="1" t="s">
        <v>34</v>
      </c>
    </row>
    <row r="18" spans="1:8">
      <c r="A18" s="4" t="s">
        <v>10</v>
      </c>
      <c r="B18" s="9"/>
    </row>
    <row r="19" spans="1:8">
      <c r="A19" s="5" t="s">
        <v>62</v>
      </c>
      <c r="B19" s="9">
        <v>12000</v>
      </c>
      <c r="C19" s="1" t="s">
        <v>61</v>
      </c>
    </row>
    <row r="20" spans="1:8">
      <c r="A20" s="5" t="s">
        <v>63</v>
      </c>
      <c r="B20" s="9">
        <v>16000</v>
      </c>
      <c r="C20" s="1" t="s">
        <v>64</v>
      </c>
    </row>
    <row r="21" spans="1:8">
      <c r="A21" s="2" t="s">
        <v>11</v>
      </c>
      <c r="B21" s="9">
        <v>20000</v>
      </c>
    </row>
    <row r="22" spans="1:8">
      <c r="A22" s="21" t="s">
        <v>18</v>
      </c>
      <c r="B22" s="10">
        <f>SUM(B19:B21)</f>
        <v>48000</v>
      </c>
    </row>
    <row r="25" spans="1:8" ht="20">
      <c r="A25" s="23" t="s">
        <v>13</v>
      </c>
      <c r="B25" s="22"/>
      <c r="C25" s="22"/>
      <c r="D25" s="22"/>
      <c r="E25" s="22"/>
      <c r="F25" s="22"/>
      <c r="G25" s="22"/>
      <c r="H25" s="24"/>
    </row>
    <row r="26" spans="1:8">
      <c r="A26" s="25" t="s">
        <v>3</v>
      </c>
      <c r="B26" s="22"/>
      <c r="C26" s="22"/>
      <c r="D26" s="22"/>
      <c r="E26" s="22"/>
      <c r="F26" s="22"/>
      <c r="G26" s="22"/>
      <c r="H26" s="22"/>
    </row>
    <row r="27" spans="1:8">
      <c r="A27" s="26" t="s">
        <v>39</v>
      </c>
      <c r="B27" s="22">
        <v>12000</v>
      </c>
      <c r="C27" s="27" t="s">
        <v>42</v>
      </c>
      <c r="D27" s="22"/>
      <c r="E27" s="22"/>
      <c r="F27" s="22"/>
      <c r="G27" s="22"/>
      <c r="H27" s="24"/>
    </row>
    <row r="28" spans="1:8">
      <c r="A28" s="26" t="s">
        <v>40</v>
      </c>
      <c r="B28" s="22">
        <v>18000</v>
      </c>
      <c r="C28" s="27" t="s">
        <v>41</v>
      </c>
      <c r="D28" s="22"/>
      <c r="E28" s="22"/>
      <c r="F28" s="22"/>
      <c r="G28" s="22"/>
      <c r="H28" s="22"/>
    </row>
    <row r="29" spans="1:8">
      <c r="A29" s="26" t="s">
        <v>65</v>
      </c>
      <c r="B29" s="22">
        <v>20000</v>
      </c>
      <c r="C29" s="27"/>
      <c r="D29" s="22"/>
      <c r="E29" s="22"/>
      <c r="F29" s="22"/>
      <c r="G29" s="22"/>
      <c r="H29" s="22"/>
    </row>
    <row r="30" spans="1:8">
      <c r="A30" s="28" t="s">
        <v>38</v>
      </c>
      <c r="B30" s="22">
        <v>10000</v>
      </c>
      <c r="C30" s="22"/>
      <c r="D30" s="22"/>
      <c r="E30" s="22"/>
      <c r="F30" s="22"/>
      <c r="G30" s="22"/>
      <c r="H30" s="24"/>
    </row>
    <row r="31" spans="1:8">
      <c r="A31" s="25" t="s">
        <v>9</v>
      </c>
      <c r="B31" s="22"/>
      <c r="C31" s="22"/>
      <c r="D31" s="22"/>
      <c r="E31" s="22"/>
      <c r="F31" s="22"/>
      <c r="G31" s="22"/>
      <c r="H31" s="22"/>
    </row>
    <row r="32" spans="1:8">
      <c r="A32" s="26" t="s">
        <v>37</v>
      </c>
      <c r="B32" s="22">
        <v>15000</v>
      </c>
      <c r="C32" s="27" t="s">
        <v>24</v>
      </c>
      <c r="D32" s="22"/>
      <c r="E32" s="22"/>
      <c r="F32" s="22"/>
      <c r="G32" s="22"/>
      <c r="H32" s="22"/>
    </row>
    <row r="33" spans="1:8">
      <c r="A33" s="26" t="s">
        <v>67</v>
      </c>
      <c r="B33" s="22">
        <v>10000</v>
      </c>
      <c r="C33" s="27"/>
      <c r="D33" s="22"/>
      <c r="E33" s="22"/>
      <c r="F33" s="22"/>
      <c r="G33" s="22"/>
      <c r="H33" s="22"/>
    </row>
    <row r="34" spans="1:8">
      <c r="A34" s="29" t="s">
        <v>35</v>
      </c>
      <c r="B34" s="22">
        <v>40000</v>
      </c>
      <c r="C34" s="27" t="s">
        <v>25</v>
      </c>
      <c r="D34" s="22"/>
      <c r="E34" s="22"/>
      <c r="F34" s="22"/>
      <c r="G34" s="22"/>
      <c r="H34" s="22"/>
    </row>
    <row r="35" spans="1:8">
      <c r="A35" s="30" t="s">
        <v>10</v>
      </c>
      <c r="B35" s="22"/>
      <c r="C35" s="22"/>
      <c r="D35" s="22"/>
      <c r="E35" s="22"/>
      <c r="F35" s="22"/>
      <c r="G35" s="22"/>
      <c r="H35" s="24"/>
    </row>
    <row r="36" spans="1:8">
      <c r="A36" s="26" t="s">
        <v>62</v>
      </c>
      <c r="B36" s="22">
        <v>2400</v>
      </c>
      <c r="C36" s="27" t="s">
        <v>43</v>
      </c>
      <c r="D36" s="22"/>
      <c r="E36" s="22"/>
      <c r="F36" s="22"/>
      <c r="G36" s="22"/>
      <c r="H36" s="22"/>
    </row>
    <row r="37" spans="1:8">
      <c r="A37" s="31" t="s">
        <v>18</v>
      </c>
      <c r="B37" s="32">
        <f>SUM(B27:B36)</f>
        <v>127400</v>
      </c>
      <c r="C37" s="22"/>
      <c r="D37" s="22"/>
      <c r="E37" s="22"/>
      <c r="F37" s="22"/>
      <c r="G37" s="22"/>
      <c r="H37" s="24"/>
    </row>
    <row r="38" spans="1:8">
      <c r="A38" s="22"/>
      <c r="B38" s="22"/>
      <c r="C38" s="22"/>
      <c r="D38" s="22"/>
      <c r="E38" s="22"/>
      <c r="F38" s="22"/>
      <c r="G38" s="22"/>
      <c r="H38" s="22"/>
    </row>
    <row r="39" spans="1:8" ht="20">
      <c r="A39" s="23" t="s">
        <v>14</v>
      </c>
      <c r="B39" s="22"/>
      <c r="C39" s="22"/>
      <c r="D39" s="22"/>
      <c r="E39" s="22"/>
      <c r="F39" s="22"/>
      <c r="G39" s="22"/>
      <c r="H39" s="24"/>
    </row>
    <row r="40" spans="1:8">
      <c r="A40" s="25" t="s">
        <v>3</v>
      </c>
      <c r="B40" s="22"/>
      <c r="C40" s="22"/>
      <c r="D40" s="22"/>
      <c r="E40" s="22"/>
      <c r="F40" s="22"/>
      <c r="G40" s="22"/>
      <c r="H40" s="22"/>
    </row>
    <row r="41" spans="1:8">
      <c r="A41" s="26" t="s">
        <v>39</v>
      </c>
      <c r="B41" s="22">
        <v>12000</v>
      </c>
      <c r="C41" s="27" t="s">
        <v>42</v>
      </c>
      <c r="D41" s="22"/>
      <c r="E41" s="22"/>
      <c r="F41" s="22"/>
      <c r="G41" s="22"/>
      <c r="H41" s="24"/>
    </row>
    <row r="42" spans="1:8">
      <c r="A42" s="26" t="s">
        <v>66</v>
      </c>
      <c r="B42" s="22">
        <v>2400</v>
      </c>
      <c r="C42" s="27"/>
      <c r="D42" s="22"/>
      <c r="E42" s="22"/>
      <c r="F42" s="22"/>
      <c r="G42" s="22"/>
      <c r="H42" s="24"/>
    </row>
    <row r="43" spans="1:8">
      <c r="A43" s="26" t="s">
        <v>40</v>
      </c>
      <c r="B43" s="22">
        <v>12000</v>
      </c>
      <c r="C43" s="27" t="s">
        <v>41</v>
      </c>
      <c r="D43" s="22"/>
      <c r="E43" s="22"/>
      <c r="F43" s="22"/>
      <c r="G43" s="22"/>
      <c r="H43" s="22"/>
    </row>
    <row r="44" spans="1:8">
      <c r="A44" s="26" t="s">
        <v>65</v>
      </c>
      <c r="B44" s="22">
        <v>25000</v>
      </c>
      <c r="C44" s="27"/>
      <c r="D44" s="22"/>
      <c r="E44" s="22"/>
      <c r="F44" s="22"/>
      <c r="G44" s="22"/>
      <c r="H44" s="22"/>
    </row>
    <row r="45" spans="1:8">
      <c r="A45" s="28" t="s">
        <v>38</v>
      </c>
      <c r="B45" s="22">
        <v>10000</v>
      </c>
      <c r="C45" s="22"/>
      <c r="D45" s="22"/>
      <c r="E45" s="22"/>
      <c r="F45" s="22"/>
      <c r="G45" s="22"/>
      <c r="H45" s="24"/>
    </row>
    <row r="46" spans="1:8">
      <c r="A46" s="25" t="s">
        <v>9</v>
      </c>
      <c r="B46" s="22"/>
      <c r="C46" s="22"/>
      <c r="D46" s="22"/>
      <c r="E46" s="22"/>
      <c r="F46" s="22"/>
      <c r="G46" s="22"/>
      <c r="H46" s="22"/>
    </row>
    <row r="47" spans="1:8">
      <c r="A47" s="26" t="s">
        <v>4</v>
      </c>
      <c r="B47" s="22">
        <v>24000</v>
      </c>
      <c r="C47" s="27" t="s">
        <v>24</v>
      </c>
      <c r="D47" s="22"/>
      <c r="E47" s="22"/>
      <c r="F47" s="22"/>
      <c r="G47" s="22"/>
      <c r="H47" s="22"/>
    </row>
    <row r="48" spans="1:8">
      <c r="A48" s="29" t="s">
        <v>35</v>
      </c>
      <c r="B48" s="22">
        <v>40000</v>
      </c>
      <c r="C48" s="27" t="s">
        <v>25</v>
      </c>
      <c r="D48" s="22"/>
      <c r="E48" s="22"/>
      <c r="F48" s="22"/>
      <c r="G48" s="22"/>
      <c r="H48" s="22"/>
    </row>
    <row r="49" spans="1:8">
      <c r="A49" s="30" t="s">
        <v>10</v>
      </c>
      <c r="B49" s="22"/>
      <c r="C49" s="22"/>
      <c r="D49" s="22"/>
      <c r="E49" s="22"/>
      <c r="F49" s="22"/>
      <c r="G49" s="22"/>
      <c r="H49" s="22"/>
    </row>
    <row r="50" spans="1:8">
      <c r="A50" s="26" t="s">
        <v>62</v>
      </c>
      <c r="B50" s="22">
        <v>2400</v>
      </c>
      <c r="C50" s="27" t="s">
        <v>43</v>
      </c>
      <c r="D50" s="22"/>
      <c r="E50" s="22"/>
      <c r="F50" s="22"/>
      <c r="G50" s="22"/>
      <c r="H50" s="22"/>
    </row>
    <row r="51" spans="1:8">
      <c r="A51" s="31" t="s">
        <v>18</v>
      </c>
      <c r="B51" s="32">
        <f>SUM(B41:B50)</f>
        <v>127800</v>
      </c>
      <c r="C51" s="22"/>
      <c r="D51" s="22"/>
      <c r="E51" s="22"/>
      <c r="F51" s="22"/>
      <c r="G51" s="22"/>
      <c r="H51" s="22"/>
    </row>
    <row r="52" spans="1:8">
      <c r="A52" s="22"/>
      <c r="B52" s="22"/>
      <c r="C52" s="22"/>
      <c r="D52" s="22"/>
      <c r="E52" s="22"/>
      <c r="F52" s="22"/>
      <c r="G52" s="22"/>
      <c r="H52" s="22"/>
    </row>
    <row r="53" spans="1:8" ht="20">
      <c r="A53" s="23" t="s">
        <v>15</v>
      </c>
      <c r="B53" s="22"/>
      <c r="C53" s="22"/>
      <c r="D53" s="22"/>
      <c r="E53" s="22"/>
      <c r="F53" s="22"/>
      <c r="G53" s="22"/>
      <c r="H53" s="22"/>
    </row>
    <row r="54" spans="1:8">
      <c r="A54" s="25" t="s">
        <v>3</v>
      </c>
      <c r="B54" s="22"/>
      <c r="C54" s="22"/>
      <c r="D54" s="22"/>
      <c r="E54" s="22"/>
      <c r="F54" s="22"/>
      <c r="G54" s="22"/>
      <c r="H54" s="22"/>
    </row>
    <row r="55" spans="1:8">
      <c r="A55" s="26" t="s">
        <v>39</v>
      </c>
      <c r="B55" s="22">
        <v>12000</v>
      </c>
      <c r="C55" s="27" t="s">
        <v>42</v>
      </c>
      <c r="D55" s="22"/>
      <c r="E55" s="22"/>
      <c r="F55" s="22"/>
      <c r="G55" s="22"/>
      <c r="H55" s="22"/>
    </row>
    <row r="56" spans="1:8">
      <c r="A56" s="26" t="s">
        <v>40</v>
      </c>
      <c r="B56" s="22">
        <v>24000</v>
      </c>
      <c r="C56" s="27" t="s">
        <v>41</v>
      </c>
      <c r="D56" s="22"/>
      <c r="E56" s="22"/>
      <c r="F56" s="22"/>
      <c r="G56" s="22"/>
      <c r="H56" s="22"/>
    </row>
    <row r="57" spans="1:8">
      <c r="A57" s="28" t="s">
        <v>38</v>
      </c>
      <c r="B57" s="22">
        <v>10000</v>
      </c>
      <c r="C57" s="22"/>
      <c r="D57" s="22"/>
      <c r="E57" s="22"/>
      <c r="F57" s="22"/>
      <c r="G57" s="22"/>
      <c r="H57" s="22"/>
    </row>
    <row r="58" spans="1:8">
      <c r="A58" s="25" t="s">
        <v>9</v>
      </c>
      <c r="B58" s="22"/>
      <c r="C58" s="22"/>
      <c r="D58" s="22"/>
      <c r="E58" s="22"/>
      <c r="F58" s="22"/>
      <c r="G58" s="22"/>
      <c r="H58" s="22"/>
    </row>
    <row r="59" spans="1:8">
      <c r="A59" s="26" t="s">
        <v>4</v>
      </c>
      <c r="B59" s="22">
        <v>30000</v>
      </c>
      <c r="C59" s="27" t="s">
        <v>24</v>
      </c>
      <c r="D59" s="22"/>
      <c r="E59" s="22"/>
      <c r="F59" s="22"/>
      <c r="G59" s="22"/>
      <c r="H59" s="22"/>
    </row>
    <row r="60" spans="1:8">
      <c r="A60" s="29" t="s">
        <v>35</v>
      </c>
      <c r="B60" s="22">
        <v>40000</v>
      </c>
      <c r="C60" s="27" t="s">
        <v>25</v>
      </c>
      <c r="D60" s="22"/>
      <c r="E60" s="22"/>
      <c r="F60" s="22"/>
      <c r="G60" s="22"/>
      <c r="H60" s="22"/>
    </row>
    <row r="61" spans="1:8">
      <c r="A61" s="30" t="s">
        <v>10</v>
      </c>
      <c r="B61" s="22"/>
      <c r="C61" s="22"/>
      <c r="D61" s="22"/>
      <c r="E61" s="22"/>
      <c r="F61" s="22"/>
      <c r="G61" s="22"/>
      <c r="H61" s="22"/>
    </row>
    <row r="62" spans="1:8">
      <c r="A62" s="26" t="s">
        <v>62</v>
      </c>
      <c r="B62" s="22">
        <v>2400</v>
      </c>
      <c r="C62" s="27" t="s">
        <v>43</v>
      </c>
      <c r="D62" s="22"/>
      <c r="E62" s="22"/>
      <c r="F62" s="22"/>
      <c r="G62" s="22"/>
      <c r="H62" s="22"/>
    </row>
    <row r="63" spans="1:8">
      <c r="A63" s="31" t="s">
        <v>18</v>
      </c>
      <c r="B63" s="32">
        <f>SUM(B55:B62)</f>
        <v>118400</v>
      </c>
      <c r="C63" s="22"/>
      <c r="D63" s="22"/>
      <c r="E63" s="22"/>
      <c r="F63" s="22"/>
      <c r="G63" s="22"/>
      <c r="H63" s="22"/>
    </row>
    <row r="64" spans="1:8">
      <c r="A64" s="22"/>
      <c r="B64" s="22"/>
      <c r="C64" s="22"/>
      <c r="D64" s="22"/>
      <c r="E64" s="22"/>
      <c r="F64" s="22"/>
      <c r="G64" s="22"/>
      <c r="H64" s="22"/>
    </row>
    <row r="65" spans="1:8" ht="20">
      <c r="A65" s="23" t="s">
        <v>16</v>
      </c>
      <c r="B65" s="22"/>
      <c r="C65" s="22"/>
      <c r="D65" s="22"/>
      <c r="E65" s="22"/>
      <c r="F65" s="22"/>
      <c r="G65" s="22"/>
      <c r="H65" s="22"/>
    </row>
    <row r="66" spans="1:8">
      <c r="A66" s="25" t="s">
        <v>3</v>
      </c>
      <c r="B66" s="22"/>
      <c r="C66" s="22"/>
      <c r="D66" s="22"/>
      <c r="E66" s="22"/>
      <c r="F66" s="22"/>
      <c r="G66" s="22"/>
      <c r="H66" s="22"/>
    </row>
    <row r="67" spans="1:8">
      <c r="A67" s="26" t="s">
        <v>39</v>
      </c>
      <c r="B67" s="22">
        <v>12000</v>
      </c>
      <c r="C67" s="27" t="s">
        <v>42</v>
      </c>
      <c r="D67" s="22"/>
      <c r="E67" s="22"/>
      <c r="F67" s="22"/>
      <c r="G67" s="22"/>
      <c r="H67" s="22"/>
    </row>
    <row r="68" spans="1:8">
      <c r="A68" s="26" t="s">
        <v>40</v>
      </c>
      <c r="B68" s="22">
        <v>24000</v>
      </c>
      <c r="C68" s="27" t="s">
        <v>41</v>
      </c>
      <c r="D68" s="22"/>
      <c r="E68" s="22"/>
      <c r="F68" s="22"/>
      <c r="G68" s="22"/>
      <c r="H68" s="22"/>
    </row>
    <row r="69" spans="1:8">
      <c r="A69" s="26" t="s">
        <v>65</v>
      </c>
      <c r="B69" s="22">
        <v>25000</v>
      </c>
      <c r="C69" s="27"/>
      <c r="D69" s="22"/>
      <c r="E69" s="22"/>
      <c r="F69" s="22"/>
      <c r="G69" s="22"/>
      <c r="H69" s="22"/>
    </row>
    <row r="70" spans="1:8">
      <c r="A70" s="28" t="s">
        <v>38</v>
      </c>
      <c r="B70" s="22">
        <v>10000</v>
      </c>
      <c r="C70" s="22"/>
      <c r="D70" s="22"/>
      <c r="E70" s="22"/>
      <c r="F70" s="22"/>
      <c r="G70" s="22"/>
      <c r="H70" s="22"/>
    </row>
    <row r="71" spans="1:8">
      <c r="A71" s="25" t="s">
        <v>9</v>
      </c>
      <c r="B71" s="22"/>
      <c r="C71" s="22"/>
      <c r="D71" s="22"/>
      <c r="E71" s="22"/>
      <c r="F71" s="22"/>
      <c r="G71" s="22"/>
      <c r="H71" s="22"/>
    </row>
    <row r="72" spans="1:8">
      <c r="A72" s="26" t="s">
        <v>4</v>
      </c>
      <c r="B72" s="22">
        <v>24000</v>
      </c>
      <c r="C72" s="27" t="s">
        <v>24</v>
      </c>
      <c r="D72" s="22"/>
      <c r="E72" s="22"/>
      <c r="F72" s="22"/>
      <c r="G72" s="22"/>
      <c r="H72" s="22"/>
    </row>
    <row r="73" spans="1:8">
      <c r="A73" s="29" t="s">
        <v>35</v>
      </c>
      <c r="B73" s="22">
        <v>20000</v>
      </c>
      <c r="C73" s="27" t="s">
        <v>25</v>
      </c>
      <c r="D73" s="22"/>
      <c r="E73" s="22"/>
      <c r="F73" s="22"/>
      <c r="G73" s="22"/>
      <c r="H73" s="22"/>
    </row>
    <row r="74" spans="1:8">
      <c r="A74" s="30" t="s">
        <v>10</v>
      </c>
      <c r="B74" s="22"/>
      <c r="C74" s="22"/>
      <c r="D74" s="22"/>
      <c r="E74" s="22"/>
      <c r="F74" s="22"/>
      <c r="G74" s="22"/>
      <c r="H74" s="22"/>
    </row>
    <row r="75" spans="1:8">
      <c r="A75" s="26" t="s">
        <v>62</v>
      </c>
      <c r="B75" s="22">
        <v>2400</v>
      </c>
      <c r="C75" s="27" t="s">
        <v>43</v>
      </c>
      <c r="D75" s="22"/>
      <c r="E75" s="22"/>
      <c r="F75" s="22"/>
      <c r="G75" s="22"/>
      <c r="H75" s="22"/>
    </row>
    <row r="76" spans="1:8">
      <c r="A76" s="31" t="s">
        <v>18</v>
      </c>
      <c r="B76" s="32">
        <f>SUM(B67:B75)</f>
        <v>117400</v>
      </c>
      <c r="C76" s="22"/>
      <c r="D76" s="22"/>
      <c r="E76" s="22"/>
      <c r="F76" s="22"/>
      <c r="G76" s="22"/>
      <c r="H76" s="22"/>
    </row>
    <row r="77" spans="1:8">
      <c r="A77" s="22"/>
      <c r="B77" s="22"/>
      <c r="C77" s="22"/>
      <c r="D77" s="22"/>
      <c r="E77" s="22"/>
      <c r="F77" s="22"/>
      <c r="G77" s="22"/>
      <c r="H77" s="22"/>
    </row>
    <row r="78" spans="1:8" ht="20">
      <c r="A78" s="23" t="s">
        <v>17</v>
      </c>
      <c r="B78" s="22"/>
      <c r="C78" s="22"/>
      <c r="D78" s="22"/>
      <c r="E78" s="22"/>
      <c r="F78" s="22"/>
      <c r="G78" s="22"/>
      <c r="H78" s="22"/>
    </row>
    <row r="79" spans="1:8">
      <c r="A79" s="25" t="s">
        <v>3</v>
      </c>
      <c r="B79" s="22"/>
      <c r="C79" s="22"/>
      <c r="D79" s="22"/>
      <c r="E79" s="22"/>
      <c r="F79" s="22"/>
      <c r="G79" s="22"/>
      <c r="H79" s="22"/>
    </row>
    <row r="80" spans="1:8">
      <c r="A80" s="26" t="s">
        <v>39</v>
      </c>
      <c r="B80" s="22">
        <v>12000</v>
      </c>
      <c r="C80" s="27" t="s">
        <v>42</v>
      </c>
      <c r="D80" s="22"/>
      <c r="E80" s="22"/>
      <c r="F80" s="22"/>
      <c r="G80" s="22"/>
      <c r="H80" s="22"/>
    </row>
    <row r="81" spans="1:8">
      <c r="A81" s="26" t="s">
        <v>40</v>
      </c>
      <c r="B81" s="22">
        <v>12000</v>
      </c>
      <c r="C81" s="27" t="s">
        <v>41</v>
      </c>
      <c r="D81" s="22"/>
      <c r="E81" s="22"/>
      <c r="F81" s="22"/>
      <c r="G81" s="22"/>
      <c r="H81" s="22"/>
    </row>
    <row r="82" spans="1:8">
      <c r="A82" s="28" t="s">
        <v>38</v>
      </c>
      <c r="B82" s="22">
        <v>10000</v>
      </c>
      <c r="C82" s="22"/>
      <c r="D82" s="22"/>
      <c r="E82" s="22"/>
      <c r="F82" s="22"/>
      <c r="G82" s="22"/>
      <c r="H82" s="22"/>
    </row>
    <row r="83" spans="1:8">
      <c r="A83" s="25" t="s">
        <v>9</v>
      </c>
      <c r="B83" s="22"/>
      <c r="C83" s="22"/>
      <c r="D83" s="22"/>
      <c r="E83" s="22"/>
      <c r="F83" s="22"/>
      <c r="G83" s="22"/>
      <c r="H83" s="22"/>
    </row>
    <row r="84" spans="1:8">
      <c r="A84" s="26" t="s">
        <v>4</v>
      </c>
      <c r="B84" s="22">
        <v>24000</v>
      </c>
      <c r="C84" s="27" t="s">
        <v>24</v>
      </c>
      <c r="D84" s="22"/>
      <c r="E84" s="22"/>
      <c r="F84" s="22"/>
      <c r="G84" s="22"/>
      <c r="H84" s="22"/>
    </row>
    <row r="85" spans="1:8">
      <c r="A85" s="29" t="s">
        <v>35</v>
      </c>
      <c r="B85" s="22">
        <v>40000</v>
      </c>
      <c r="C85" s="27" t="s">
        <v>25</v>
      </c>
      <c r="D85" s="22"/>
      <c r="E85" s="22"/>
      <c r="F85" s="22"/>
      <c r="G85" s="22"/>
      <c r="H85" s="22"/>
    </row>
    <row r="86" spans="1:8">
      <c r="A86" s="30" t="s">
        <v>10</v>
      </c>
      <c r="B86" s="22"/>
      <c r="C86" s="22"/>
      <c r="D86" s="22"/>
      <c r="E86" s="22"/>
      <c r="F86" s="22"/>
      <c r="G86" s="22"/>
      <c r="H86" s="22"/>
    </row>
    <row r="87" spans="1:8">
      <c r="A87" s="26" t="s">
        <v>62</v>
      </c>
      <c r="B87" s="22">
        <v>2400</v>
      </c>
      <c r="C87" s="27" t="s">
        <v>43</v>
      </c>
      <c r="D87" s="22"/>
      <c r="E87" s="22"/>
      <c r="F87" s="22"/>
      <c r="G87" s="22"/>
      <c r="H87" s="22"/>
    </row>
    <row r="88" spans="1:8">
      <c r="A88" s="31" t="s">
        <v>18</v>
      </c>
      <c r="B88" s="32">
        <f>SUM(B80:B87)</f>
        <v>100400</v>
      </c>
      <c r="C88" s="22"/>
      <c r="D88" s="22"/>
      <c r="E88" s="22"/>
      <c r="F88" s="22"/>
      <c r="G88" s="22"/>
      <c r="H88" s="22"/>
    </row>
    <row r="89" spans="1:8">
      <c r="A89" s="22"/>
      <c r="B89" s="22"/>
      <c r="C89" s="22"/>
      <c r="D89" s="22"/>
      <c r="E89" s="22"/>
      <c r="F89" s="22"/>
      <c r="G89" s="22"/>
      <c r="H89" s="22"/>
    </row>
    <row r="95" spans="1:8">
      <c r="A95" s="22" t="s">
        <v>59</v>
      </c>
    </row>
    <row r="96" spans="1:8">
      <c r="A96" t="s">
        <v>44</v>
      </c>
      <c r="B96" t="s">
        <v>45</v>
      </c>
      <c r="C96" t="s">
        <v>46</v>
      </c>
      <c r="D96" t="s">
        <v>47</v>
      </c>
    </row>
    <row r="97" spans="1:4">
      <c r="A97"/>
      <c r="B97"/>
      <c r="C97"/>
      <c r="D97"/>
    </row>
    <row r="98" spans="1:4">
      <c r="A98" t="s">
        <v>48</v>
      </c>
      <c r="B98">
        <v>6000</v>
      </c>
      <c r="C98">
        <v>1</v>
      </c>
      <c r="D98">
        <f>SUM(B98*C98)</f>
        <v>6000</v>
      </c>
    </row>
    <row r="99" spans="1:4">
      <c r="A99" t="s">
        <v>51</v>
      </c>
      <c r="B99">
        <v>1500</v>
      </c>
      <c r="C99">
        <v>4</v>
      </c>
      <c r="D99">
        <f t="shared" ref="D99:D108" si="2">SUM(B99*C99)</f>
        <v>6000</v>
      </c>
    </row>
    <row r="100" spans="1:4">
      <c r="A100" t="s">
        <v>50</v>
      </c>
      <c r="B100">
        <v>6000</v>
      </c>
      <c r="C100">
        <v>1</v>
      </c>
      <c r="D100">
        <f t="shared" si="2"/>
        <v>6000</v>
      </c>
    </row>
    <row r="101" spans="1:4">
      <c r="A101" t="s">
        <v>49</v>
      </c>
      <c r="B101">
        <v>2500</v>
      </c>
      <c r="C101">
        <v>4</v>
      </c>
      <c r="D101">
        <f t="shared" si="2"/>
        <v>10000</v>
      </c>
    </row>
    <row r="102" spans="1:4">
      <c r="A102" t="s">
        <v>52</v>
      </c>
      <c r="B102">
        <v>10000</v>
      </c>
      <c r="C102">
        <v>2</v>
      </c>
      <c r="D102">
        <f t="shared" si="2"/>
        <v>20000</v>
      </c>
    </row>
    <row r="103" spans="1:4">
      <c r="A103" t="s">
        <v>53</v>
      </c>
      <c r="B103">
        <v>3000</v>
      </c>
      <c r="C103">
        <v>12</v>
      </c>
      <c r="D103">
        <f t="shared" si="2"/>
        <v>36000</v>
      </c>
    </row>
    <row r="104" spans="1:4">
      <c r="A104" t="s">
        <v>54</v>
      </c>
      <c r="B104">
        <v>6000</v>
      </c>
      <c r="C104">
        <v>1</v>
      </c>
      <c r="D104">
        <f t="shared" si="2"/>
        <v>6000</v>
      </c>
    </row>
    <row r="105" spans="1:4">
      <c r="A105" t="s">
        <v>55</v>
      </c>
      <c r="B105">
        <v>15000</v>
      </c>
      <c r="C105">
        <v>1</v>
      </c>
      <c r="D105">
        <f t="shared" si="2"/>
        <v>15000</v>
      </c>
    </row>
    <row r="106" spans="1:4">
      <c r="A106" t="s">
        <v>56</v>
      </c>
      <c r="B106">
        <v>3000</v>
      </c>
      <c r="C106">
        <v>6</v>
      </c>
      <c r="D106">
        <f t="shared" si="2"/>
        <v>18000</v>
      </c>
    </row>
    <row r="107" spans="1:4">
      <c r="A107" t="s">
        <v>57</v>
      </c>
      <c r="B107">
        <v>7000</v>
      </c>
      <c r="C107">
        <v>12</v>
      </c>
      <c r="D107">
        <f t="shared" si="2"/>
        <v>84000</v>
      </c>
    </row>
    <row r="108" spans="1:4">
      <c r="A108" t="s">
        <v>58</v>
      </c>
      <c r="B108">
        <v>500</v>
      </c>
      <c r="C108">
        <v>6</v>
      </c>
      <c r="D108">
        <f t="shared" si="2"/>
        <v>3000</v>
      </c>
    </row>
    <row r="109" spans="1:4">
      <c r="A109"/>
      <c r="B109"/>
      <c r="C109"/>
      <c r="D109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budgets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Ballantyne, Peter (ILRI)</dc:creator>
  <cp:lastModifiedBy>Painey Patricia</cp:lastModifiedBy>
  <dcterms:created xsi:type="dcterms:W3CDTF">2016-01-20T13:29:04Z</dcterms:created>
  <dcterms:modified xsi:type="dcterms:W3CDTF">2016-02-29T07:43:30Z</dcterms:modified>
</cp:coreProperties>
</file>